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cuesta\Desktop\Ana BC URSA\Ana B Cuesta\01_PRESCRIPCION\2019_Prescripción\PROYECTOS MKT URSA\BW PURE FLOCK\"/>
    </mc:Choice>
  </mc:AlternateContent>
  <bookViews>
    <workbookView xWindow="0" yWindow="0" windowWidth="22500" windowHeight="10875" activeTab="1"/>
  </bookViews>
  <sheets>
    <sheet name="Instrucciones" sheetId="1" r:id="rId1"/>
    <sheet name="Buhardillas" sheetId="7" r:id="rId2"/>
    <sheet name="Cámaras de aire" sheetId="1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2" l="1"/>
  <c r="C27" i="12" s="1"/>
  <c r="H16" i="12"/>
  <c r="C25" i="12" s="1"/>
  <c r="C24" i="12" l="1"/>
  <c r="F28" i="7"/>
  <c r="C28" i="7"/>
  <c r="C24" i="7"/>
  <c r="C23" i="7"/>
  <c r="H16" i="7"/>
  <c r="F26" i="7" l="1"/>
  <c r="C26" i="7"/>
  <c r="C25" i="7"/>
  <c r="F25" i="7"/>
</calcChain>
</file>

<file path=xl/sharedStrings.xml><?xml version="1.0" encoding="utf-8"?>
<sst xmlns="http://schemas.openxmlformats.org/spreadsheetml/2006/main" count="46" uniqueCount="30">
  <si>
    <t>Aplicación</t>
  </si>
  <si>
    <t>Datos</t>
  </si>
  <si>
    <t>Resultados</t>
  </si>
  <si>
    <t>Espesor [mm]</t>
  </si>
  <si>
    <t>Consumo [kg]</t>
  </si>
  <si>
    <t>Consumo [Sacos]</t>
  </si>
  <si>
    <t>AISLAMIENTO DE HUECOS PERDIDOS POR INSUFLADO</t>
  </si>
  <si>
    <r>
      <rPr>
        <b/>
        <sz val="11"/>
        <color theme="1"/>
        <rFont val="Calibri"/>
        <family val="2"/>
        <scheme val="minor"/>
      </rPr>
      <t>Largo</t>
    </r>
    <r>
      <rPr>
        <sz val="11"/>
        <color theme="1"/>
        <rFont val="Calibri"/>
        <family val="2"/>
        <scheme val="minor"/>
      </rPr>
      <t xml:space="preserve"> [m]
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</si>
  <si>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Ancho</t>
    </r>
    <r>
      <rPr>
        <sz val="11"/>
        <color theme="1"/>
        <rFont val="Calibri"/>
        <family val="2"/>
        <scheme val="minor"/>
      </rPr>
      <t xml:space="preserve"> [m]
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</si>
  <si>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Superficie a aislar</t>
    </r>
    <r>
      <rPr>
        <sz val="11"/>
        <color theme="1"/>
        <rFont val="Calibri"/>
        <family val="2"/>
        <scheme val="minor"/>
      </rPr>
      <t xml:space="preserve"> [m²] 
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</si>
  <si>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rFont val="Calibri"/>
        <family val="2"/>
        <scheme val="minor"/>
      </rPr>
      <t xml:space="preserve">Espesor </t>
    </r>
    <r>
      <rPr>
        <sz val="11"/>
        <rFont val="Calibri"/>
        <family val="2"/>
        <scheme val="minor"/>
      </rPr>
      <t>nominal deseado, tras el asentamiento [mm]</t>
    </r>
  </si>
  <si>
    <t>Superficie calculada no visible para el usuario</t>
  </si>
  <si>
    <t xml:space="preserve">               Espesor mínimo, incluyendo          asentamiento [mm]</t>
  </si>
  <si>
    <r>
      <rPr>
        <b/>
        <sz val="11"/>
        <color theme="1"/>
        <rFont val="Calibri"/>
        <family val="2"/>
        <scheme val="minor"/>
      </rPr>
      <t>Densidad</t>
    </r>
    <r>
      <rPr>
        <sz val="11"/>
        <color theme="1"/>
        <rFont val="Calibri"/>
        <family val="2"/>
        <scheme val="minor"/>
      </rPr>
      <t xml:space="preserve"> prevista [kg/m³]
* entre 11 y 20 kg/m³ </t>
    </r>
  </si>
  <si>
    <t xml:space="preserve">  También puede introducir directamente:</t>
  </si>
  <si>
    <t>Espesor mínimo [mm]</t>
  </si>
  <si>
    <r>
      <rPr>
        <b/>
        <sz val="11"/>
        <rFont val="Calibri"/>
        <family val="2"/>
        <scheme val="minor"/>
      </rPr>
      <t>Resistencia Térmica</t>
    </r>
    <r>
      <rPr>
        <sz val="11"/>
        <rFont val="Calibri"/>
        <family val="2"/>
        <scheme val="minor"/>
      </rPr>
      <t xml:space="preserve"> ,  </t>
    </r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 xml:space="preserve">,  </t>
    </r>
    <r>
      <rPr>
        <b/>
        <sz val="11"/>
        <rFont val="Calibri"/>
        <family val="2"/>
        <scheme val="minor"/>
      </rPr>
      <t>[m²K/W]</t>
    </r>
  </si>
  <si>
    <r>
      <rPr>
        <b/>
        <sz val="11"/>
        <rFont val="Calibri"/>
        <family val="2"/>
        <scheme val="minor"/>
      </rPr>
      <t xml:space="preserve">Resistencia Térmica </t>
    </r>
    <r>
      <rPr>
        <sz val="11"/>
        <rFont val="Calibri"/>
        <family val="2"/>
        <scheme val="minor"/>
      </rPr>
      <t>deseada</t>
    </r>
    <r>
      <rPr>
        <b/>
        <sz val="11"/>
        <rFont val="Calibri"/>
        <family val="2"/>
        <scheme val="minor"/>
      </rPr>
      <t>, R [m²K/W]</t>
    </r>
  </si>
  <si>
    <t>AISLAMIENTO DE CÁMARAS DE AIRE</t>
  </si>
  <si>
    <t>Para obtener el número de sacos o kg. de producto tiene dos opciones:</t>
  </si>
  <si>
    <t>Los campos sombreados en color gris corresponden a la entrada de datos.</t>
  </si>
  <si>
    <t>1. {en la zona izquierda} Introducir el espesor deseado para obtener el valor de Resistencia Térmica total.</t>
  </si>
  <si>
    <t>2. {en la zona derecha} Introducir el valor de Resistencia Térmica deseado para obtener el espesor mínimo necesario</t>
  </si>
  <si>
    <r>
      <rPr>
        <b/>
        <sz val="11"/>
        <rFont val="Calibri"/>
        <family val="2"/>
        <scheme val="minor"/>
      </rPr>
      <t>Espesor de la cámara disponible</t>
    </r>
    <r>
      <rPr>
        <sz val="11"/>
        <rFont val="Calibri"/>
        <family val="2"/>
        <scheme val="minor"/>
      </rPr>
      <t xml:space="preserve"> [mm]</t>
    </r>
  </si>
  <si>
    <t>Espesor insuflado [mm]</t>
  </si>
  <si>
    <t>Debe introducirse la superficie a aislar: bien indicando largo x ancho o bien superficie total</t>
  </si>
  <si>
    <t>Uso de las hojas</t>
  </si>
  <si>
    <t xml:space="preserve">     "Buhardillas"</t>
  </si>
  <si>
    <t xml:space="preserve">     "Cámaras de aire"</t>
  </si>
  <si>
    <r>
      <rPr>
        <b/>
        <sz val="11"/>
        <color theme="1"/>
        <rFont val="Calibri"/>
        <family val="2"/>
        <scheme val="minor"/>
      </rPr>
      <t>Densidad</t>
    </r>
    <r>
      <rPr>
        <sz val="11"/>
        <color theme="1"/>
        <rFont val="Calibri"/>
        <family val="2"/>
        <scheme val="minor"/>
      </rPr>
      <t xml:space="preserve"> prevista  [kg/m³]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</si>
</sst>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EA4740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1"/>
      <color rgb="FF002060"/>
      <name val="Verdana"/>
      <family val="2"/>
    </font>
    <font>
      <sz val="11"/>
      <color rgb="FF002060"/>
      <name val="Verdana"/>
      <family val="2"/>
    </font>
    <font>
      <u/>
      <sz val="11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3" fillId="4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5" fillId="0" borderId="0" xfId="0" applyFont="1"/>
    <xf numFmtId="0" fontId="3" fillId="0" borderId="0" xfId="0" applyFont="1" applyBorder="1" applyAlignment="1">
      <alignment wrapText="1"/>
    </xf>
    <xf numFmtId="0" fontId="6" fillId="0" borderId="0" xfId="0" applyFont="1"/>
    <xf numFmtId="164" fontId="0" fillId="0" borderId="0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Fill="1"/>
    <xf numFmtId="0" fontId="4" fillId="4" borderId="0" xfId="0" applyFont="1" applyFill="1" applyBorder="1"/>
    <xf numFmtId="0" fontId="0" fillId="0" borderId="0" xfId="0" applyAlignment="1"/>
    <xf numFmtId="0" fontId="0" fillId="4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2" fontId="0" fillId="0" borderId="0" xfId="0" applyNumberForma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 vertical="center" wrapText="1"/>
    </xf>
    <xf numFmtId="0" fontId="12" fillId="5" borderId="0" xfId="0" applyFont="1" applyFill="1"/>
    <xf numFmtId="0" fontId="10" fillId="5" borderId="0" xfId="0" applyFont="1" applyFill="1"/>
    <xf numFmtId="0" fontId="0" fillId="5" borderId="0" xfId="0" applyFill="1"/>
    <xf numFmtId="0" fontId="0" fillId="5" borderId="0" xfId="0" applyFill="1" applyAlignment="1">
      <alignment wrapText="1"/>
    </xf>
    <xf numFmtId="0" fontId="9" fillId="5" borderId="0" xfId="0" applyFont="1" applyFill="1"/>
    <xf numFmtId="0" fontId="12" fillId="6" borderId="0" xfId="0" applyFont="1" applyFill="1" applyAlignment="1">
      <alignment horizontal="center"/>
    </xf>
    <xf numFmtId="0" fontId="0" fillId="4" borderId="1" xfId="0" applyFill="1" applyBorder="1" applyAlignment="1" applyProtection="1">
      <alignment horizontal="center" vertical="center"/>
    </xf>
    <xf numFmtId="0" fontId="0" fillId="0" borderId="0" xfId="0" applyProtection="1"/>
    <xf numFmtId="0" fontId="4" fillId="4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Alignment="1" applyProtection="1"/>
    <xf numFmtId="0" fontId="5" fillId="0" borderId="0" xfId="0" applyFont="1" applyProtection="1"/>
    <xf numFmtId="0" fontId="0" fillId="0" borderId="0" xfId="0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0" fillId="4" borderId="0" xfId="0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 applyBorder="1" applyProtection="1"/>
    <xf numFmtId="164" fontId="0" fillId="0" borderId="0" xfId="0" applyNumberFormat="1" applyFill="1" applyBorder="1" applyProtection="1"/>
    <xf numFmtId="0" fontId="0" fillId="0" borderId="0" xfId="0" applyAlignment="1" applyProtection="1">
      <alignment horizontal="left" vertical="center" wrapText="1"/>
    </xf>
    <xf numFmtId="0" fontId="0" fillId="0" borderId="0" xfId="0" applyFill="1" applyProtection="1"/>
    <xf numFmtId="0" fontId="3" fillId="0" borderId="0" xfId="0" applyFont="1" applyAlignment="1" applyProtection="1">
      <alignment horizontal="center" wrapText="1"/>
    </xf>
    <xf numFmtId="0" fontId="8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top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EA47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42863</xdr:rowOff>
    </xdr:from>
    <xdr:to>
      <xdr:col>1</xdr:col>
      <xdr:colOff>742950</xdr:colOff>
      <xdr:row>6</xdr:row>
      <xdr:rowOff>93109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2863"/>
          <a:ext cx="1604962" cy="1136096"/>
        </a:xfrm>
        <a:prstGeom prst="rect">
          <a:avLst/>
        </a:prstGeom>
      </xdr:spPr>
    </xdr:pic>
    <xdr:clientData/>
  </xdr:twoCellAnchor>
  <xdr:twoCellAnchor>
    <xdr:from>
      <xdr:col>3</xdr:col>
      <xdr:colOff>704851</xdr:colOff>
      <xdr:row>2</xdr:row>
      <xdr:rowOff>52387</xdr:rowOff>
    </xdr:from>
    <xdr:to>
      <xdr:col>5</xdr:col>
      <xdr:colOff>928687</xdr:colOff>
      <xdr:row>15</xdr:row>
      <xdr:rowOff>76198</xdr:rowOff>
    </xdr:to>
    <xdr:grpSp>
      <xdr:nvGrpSpPr>
        <xdr:cNvPr id="9" name="Grupo 8"/>
        <xdr:cNvGrpSpPr/>
      </xdr:nvGrpSpPr>
      <xdr:grpSpPr>
        <a:xfrm>
          <a:off x="5072064" y="414337"/>
          <a:ext cx="3519486" cy="2324099"/>
          <a:chOff x="5224463" y="119064"/>
          <a:chExt cx="3233738" cy="2085974"/>
        </a:xfrm>
      </xdr:grpSpPr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4463" y="133350"/>
            <a:ext cx="3233738" cy="207168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riángulo rectángulo 6"/>
          <xdr:cNvSpPr/>
        </xdr:nvSpPr>
        <xdr:spPr>
          <a:xfrm rot="10800000">
            <a:off x="6438899" y="119064"/>
            <a:ext cx="1462087" cy="642936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sp macro="" textlink="">
        <xdr:nvSpPr>
          <xdr:cNvPr id="8" name="Rectángulo 7"/>
          <xdr:cNvSpPr/>
        </xdr:nvSpPr>
        <xdr:spPr>
          <a:xfrm>
            <a:off x="7000875" y="1962150"/>
            <a:ext cx="1385888" cy="10001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</xdr:grpSp>
    <xdr:clientData/>
  </xdr:twoCellAnchor>
  <xdr:twoCellAnchor editAs="oneCell">
    <xdr:from>
      <xdr:col>1</xdr:col>
      <xdr:colOff>954944</xdr:colOff>
      <xdr:row>2</xdr:row>
      <xdr:rowOff>100014</xdr:rowOff>
    </xdr:from>
    <xdr:to>
      <xdr:col>2</xdr:col>
      <xdr:colOff>576262</xdr:colOff>
      <xdr:row>5</xdr:row>
      <xdr:rowOff>166689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582" y="461964"/>
          <a:ext cx="1935893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47626</xdr:colOff>
      <xdr:row>0</xdr:row>
      <xdr:rowOff>42863</xdr:rowOff>
    </xdr:from>
    <xdr:to>
      <xdr:col>1</xdr:col>
      <xdr:colOff>742950</xdr:colOff>
      <xdr:row>6</xdr:row>
      <xdr:rowOff>93109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2863"/>
          <a:ext cx="1604962" cy="1136096"/>
        </a:xfrm>
        <a:prstGeom prst="rect">
          <a:avLst/>
        </a:prstGeom>
      </xdr:spPr>
    </xdr:pic>
    <xdr:clientData/>
  </xdr:twoCellAnchor>
  <xdr:twoCellAnchor>
    <xdr:from>
      <xdr:col>3</xdr:col>
      <xdr:colOff>695326</xdr:colOff>
      <xdr:row>2</xdr:row>
      <xdr:rowOff>38100</xdr:rowOff>
    </xdr:from>
    <xdr:to>
      <xdr:col>5</xdr:col>
      <xdr:colOff>919162</xdr:colOff>
      <xdr:row>15</xdr:row>
      <xdr:rowOff>61911</xdr:rowOff>
    </xdr:to>
    <xdr:grpSp>
      <xdr:nvGrpSpPr>
        <xdr:cNvPr id="30" name="Grupo 29"/>
        <xdr:cNvGrpSpPr/>
      </xdr:nvGrpSpPr>
      <xdr:grpSpPr>
        <a:xfrm>
          <a:off x="5062539" y="400050"/>
          <a:ext cx="3519486" cy="2324099"/>
          <a:chOff x="5224463" y="119064"/>
          <a:chExt cx="3233738" cy="2085974"/>
        </a:xfrm>
      </xdr:grpSpPr>
      <xdr:pic>
        <xdr:nvPicPr>
          <xdr:cNvPr id="31" name="Imagen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4463" y="133350"/>
            <a:ext cx="3233738" cy="207168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2" name="Triángulo rectángulo 31"/>
          <xdr:cNvSpPr/>
        </xdr:nvSpPr>
        <xdr:spPr>
          <a:xfrm rot="10800000">
            <a:off x="6438899" y="119064"/>
            <a:ext cx="1462087" cy="642936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sp macro="" textlink="">
        <xdr:nvSpPr>
          <xdr:cNvPr id="33" name="Rectángulo 32"/>
          <xdr:cNvSpPr/>
        </xdr:nvSpPr>
        <xdr:spPr>
          <a:xfrm>
            <a:off x="7000875" y="1962150"/>
            <a:ext cx="1385888" cy="10001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</xdr:grpSp>
    <xdr:clientData/>
  </xdr:twoCellAnchor>
  <xdr:twoCellAnchor editAs="oneCell">
    <xdr:from>
      <xdr:col>1</xdr:col>
      <xdr:colOff>954944</xdr:colOff>
      <xdr:row>1</xdr:row>
      <xdr:rowOff>153516</xdr:rowOff>
    </xdr:from>
    <xdr:to>
      <xdr:col>2</xdr:col>
      <xdr:colOff>981075</xdr:colOff>
      <xdr:row>5</xdr:row>
      <xdr:rowOff>166689</xdr:rowOff>
    </xdr:to>
    <xdr:pic>
      <xdr:nvPicPr>
        <xdr:cNvPr id="34" name="Imagen 3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582" y="334491"/>
          <a:ext cx="2340706" cy="737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36814</xdr:colOff>
      <xdr:row>0</xdr:row>
      <xdr:rowOff>0</xdr:rowOff>
    </xdr:from>
    <xdr:to>
      <xdr:col>4</xdr:col>
      <xdr:colOff>2347400</xdr:colOff>
      <xdr:row>12</xdr:row>
      <xdr:rowOff>61913</xdr:rowOff>
    </xdr:to>
    <xdr:pic>
      <xdr:nvPicPr>
        <xdr:cNvPr id="41" name="Imagen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4027" y="0"/>
          <a:ext cx="3239273" cy="19764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71438</xdr:rowOff>
    </xdr:from>
    <xdr:to>
      <xdr:col>1</xdr:col>
      <xdr:colOff>695324</xdr:colOff>
      <xdr:row>6</xdr:row>
      <xdr:rowOff>121684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438"/>
          <a:ext cx="1604962" cy="1136096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990600</xdr:colOff>
      <xdr:row>1</xdr:row>
      <xdr:rowOff>171450</xdr:rowOff>
    </xdr:from>
    <xdr:to>
      <xdr:col>2</xdr:col>
      <xdr:colOff>736652</xdr:colOff>
      <xdr:row>5</xdr:row>
      <xdr:rowOff>99879</xdr:rowOff>
    </xdr:to>
    <xdr:pic>
      <xdr:nvPicPr>
        <xdr:cNvPr id="39" name="Imagen 3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0238" y="352425"/>
          <a:ext cx="2060627" cy="652329"/>
        </a:xfrm>
        <a:prstGeom prst="rect">
          <a:avLst/>
        </a:prstGeom>
      </xdr:spPr>
    </xdr:pic>
    <xdr:clientData/>
  </xdr:twoCellAnchor>
  <xdr:twoCellAnchor editAs="oneCell">
    <xdr:from>
      <xdr:col>4</xdr:col>
      <xdr:colOff>157161</xdr:colOff>
      <xdr:row>13</xdr:row>
      <xdr:rowOff>28575</xdr:rowOff>
    </xdr:from>
    <xdr:to>
      <xdr:col>4</xdr:col>
      <xdr:colOff>2271712</xdr:colOff>
      <xdr:row>26</xdr:row>
      <xdr:rowOff>213088</xdr:rowOff>
    </xdr:to>
    <xdr:pic>
      <xdr:nvPicPr>
        <xdr:cNvPr id="43" name="Imagen 4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3061" y="2124075"/>
          <a:ext cx="2114551" cy="3051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sqref="A1:XFD1048576"/>
    </sheetView>
  </sheetViews>
  <sheetFormatPr baseColWidth="10" defaultRowHeight="14.25" x14ac:dyDescent="0.45"/>
  <cols>
    <col min="1" max="1" width="52.33203125" customWidth="1"/>
    <col min="2" max="2" width="27.59765625" bestFit="1" customWidth="1"/>
    <col min="3" max="3" width="20.73046875" customWidth="1"/>
    <col min="4" max="6" width="22.265625" bestFit="1" customWidth="1"/>
  </cols>
  <sheetData>
    <row r="1" spans="1:20" x14ac:dyDescent="0.45">
      <c r="A1" s="44" t="s">
        <v>26</v>
      </c>
      <c r="B1" s="44"/>
      <c r="C1" s="44"/>
      <c r="D1" s="44"/>
    </row>
    <row r="2" spans="1:20" x14ac:dyDescent="0.45">
      <c r="A2" s="32"/>
      <c r="B2" s="30"/>
    </row>
    <row r="3" spans="1:20" x14ac:dyDescent="0.45">
      <c r="A3" s="39" t="s">
        <v>27</v>
      </c>
      <c r="B3" s="40"/>
      <c r="C3" s="41"/>
      <c r="D3" s="42"/>
      <c r="E3" s="27"/>
      <c r="F3" s="27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45">
      <c r="A4" s="32"/>
      <c r="B4" s="30"/>
      <c r="C4" s="14"/>
      <c r="D4" s="27"/>
      <c r="E4" s="27"/>
      <c r="F4" s="2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x14ac:dyDescent="0.45">
      <c r="A5" s="33" t="s">
        <v>25</v>
      </c>
      <c r="B5" s="31"/>
      <c r="C5" s="2"/>
    </row>
    <row r="6" spans="1:20" x14ac:dyDescent="0.45">
      <c r="A6" s="32"/>
      <c r="B6" s="31"/>
      <c r="C6" s="2"/>
    </row>
    <row r="7" spans="1:20" x14ac:dyDescent="0.45">
      <c r="A7" s="33" t="s">
        <v>20</v>
      </c>
      <c r="B7" s="31"/>
      <c r="C7" s="2"/>
    </row>
    <row r="8" spans="1:20" x14ac:dyDescent="0.45">
      <c r="A8" s="32"/>
      <c r="B8" s="31"/>
      <c r="C8" s="2"/>
    </row>
    <row r="9" spans="1:20" x14ac:dyDescent="0.45">
      <c r="A9" s="33" t="s">
        <v>19</v>
      </c>
      <c r="B9" s="29"/>
    </row>
    <row r="10" spans="1:20" x14ac:dyDescent="0.45">
      <c r="A10" s="33"/>
      <c r="B10" s="30"/>
      <c r="C10" s="1"/>
    </row>
    <row r="11" spans="1:20" x14ac:dyDescent="0.45">
      <c r="A11" s="33" t="s">
        <v>21</v>
      </c>
      <c r="B11" s="30"/>
    </row>
    <row r="12" spans="1:20" x14ac:dyDescent="0.45">
      <c r="A12" s="33"/>
      <c r="B12" s="30"/>
    </row>
    <row r="13" spans="1:20" x14ac:dyDescent="0.45">
      <c r="A13" s="33" t="s">
        <v>22</v>
      </c>
      <c r="B13" s="29"/>
      <c r="C13" s="1"/>
    </row>
    <row r="14" spans="1:20" x14ac:dyDescent="0.45">
      <c r="A14" s="33"/>
      <c r="B14" s="29"/>
    </row>
    <row r="15" spans="1:20" x14ac:dyDescent="0.45">
      <c r="A15" s="39" t="s">
        <v>28</v>
      </c>
      <c r="B15" s="43"/>
      <c r="C15" s="41"/>
      <c r="D15" s="41"/>
    </row>
    <row r="16" spans="1:20" x14ac:dyDescent="0.45">
      <c r="A16" s="33"/>
      <c r="B16" s="30"/>
    </row>
    <row r="17" spans="1:3" x14ac:dyDescent="0.45">
      <c r="A17" s="33" t="s">
        <v>25</v>
      </c>
      <c r="B17" s="31"/>
      <c r="C17" s="2"/>
    </row>
    <row r="18" spans="1:3" x14ac:dyDescent="0.45">
      <c r="A18" s="32"/>
      <c r="B18" s="31"/>
      <c r="C18" s="2"/>
    </row>
    <row r="19" spans="1:3" x14ac:dyDescent="0.45">
      <c r="A19" s="33" t="s">
        <v>20</v>
      </c>
      <c r="B19" s="31"/>
      <c r="C19" s="2"/>
    </row>
    <row r="20" spans="1:3" x14ac:dyDescent="0.45">
      <c r="A20" s="32"/>
      <c r="B20" s="31"/>
      <c r="C20" s="2"/>
    </row>
    <row r="21" spans="1:3" x14ac:dyDescent="0.45">
      <c r="A21" s="33"/>
      <c r="B21" s="29"/>
    </row>
    <row r="22" spans="1:3" x14ac:dyDescent="0.45">
      <c r="A22" s="30"/>
      <c r="B22" s="29"/>
    </row>
    <row r="23" spans="1:3" x14ac:dyDescent="0.45">
      <c r="A23" s="30"/>
      <c r="B23" s="30"/>
    </row>
    <row r="24" spans="1:3" x14ac:dyDescent="0.45">
      <c r="A24" s="30"/>
      <c r="B24" s="30"/>
    </row>
    <row r="25" spans="1:3" x14ac:dyDescent="0.45">
      <c r="A25" s="30"/>
      <c r="B25" s="30"/>
    </row>
    <row r="26" spans="1:3" x14ac:dyDescent="0.45">
      <c r="A26" s="30"/>
      <c r="B26" s="30"/>
    </row>
    <row r="27" spans="1:3" x14ac:dyDescent="0.45">
      <c r="A27" s="30"/>
      <c r="B27" s="29"/>
    </row>
    <row r="28" spans="1:3" x14ac:dyDescent="0.45">
      <c r="A28" s="30"/>
      <c r="B28" s="30"/>
    </row>
    <row r="29" spans="1:3" x14ac:dyDescent="0.45">
      <c r="A29" s="30"/>
      <c r="B29" s="30"/>
    </row>
    <row r="30" spans="1:3" x14ac:dyDescent="0.45">
      <c r="A30" s="30"/>
      <c r="B30" s="30"/>
    </row>
  </sheetData>
  <sheetProtection algorithmName="SHA-512" hashValue="aKaQLuUgKGbA5qoQCXWiuj5zIW2vCXNLQ8aPrt2UUD1jnLRhPPUNm/dq00JLEaJ3gGkhKoiL+fe0KWwb8x9Cqg==" saltValue="5m8TX8lAVJW6sYPjWOdrag==" spinCount="100000" sheet="1" objects="1" scenarios="1" selectLockedCells="1" selectUnlockedCells="1"/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N28"/>
  <sheetViews>
    <sheetView showGridLines="0" tabSelected="1" workbookViewId="0">
      <selection activeCell="G18" sqref="G18"/>
    </sheetView>
  </sheetViews>
  <sheetFormatPr baseColWidth="10" defaultRowHeight="14.25" x14ac:dyDescent="0.45"/>
  <cols>
    <col min="1" max="1" width="12.73046875" style="11" customWidth="1"/>
    <col min="2" max="2" width="32.3984375" customWidth="1"/>
    <col min="3" max="3" width="16" customWidth="1"/>
    <col min="4" max="4" width="10.6640625" customWidth="1"/>
    <col min="5" max="5" width="35.46484375" customWidth="1"/>
    <col min="6" max="6" width="16" customWidth="1"/>
    <col min="7" max="7" width="24.1328125" customWidth="1"/>
    <col min="8" max="9" width="10.6640625" hidden="1" customWidth="1"/>
  </cols>
  <sheetData>
    <row r="8" spans="1:8" ht="10.15" customHeight="1" x14ac:dyDescent="0.45">
      <c r="B8" s="15"/>
      <c r="C8" s="5"/>
      <c r="D8" s="5"/>
      <c r="E8" s="5"/>
      <c r="F8" s="5"/>
      <c r="G8" s="8"/>
    </row>
    <row r="9" spans="1:8" x14ac:dyDescent="0.45">
      <c r="A9" s="21" t="s">
        <v>0</v>
      </c>
      <c r="B9" s="15" t="s">
        <v>6</v>
      </c>
      <c r="C9" s="5"/>
      <c r="D9" s="5"/>
      <c r="E9" s="5"/>
      <c r="F9" s="5"/>
      <c r="G9" s="8"/>
    </row>
    <row r="10" spans="1:8" ht="5.65" customHeight="1" x14ac:dyDescent="0.45">
      <c r="B10" s="15"/>
      <c r="C10" s="5"/>
      <c r="D10" s="5"/>
      <c r="E10" s="5"/>
      <c r="F10" s="5"/>
      <c r="G10" s="8"/>
    </row>
    <row r="11" spans="1:8" ht="6.75" customHeight="1" x14ac:dyDescent="0.45">
      <c r="B11" s="7"/>
      <c r="C11" s="6"/>
      <c r="D11" s="6"/>
      <c r="E11" s="6"/>
      <c r="F11" s="6"/>
    </row>
    <row r="12" spans="1:8" x14ac:dyDescent="0.45">
      <c r="A12" s="22" t="s">
        <v>1</v>
      </c>
      <c r="B12" s="16" t="s">
        <v>7</v>
      </c>
      <c r="C12" s="73"/>
      <c r="E12" s="14"/>
    </row>
    <row r="14" spans="1:8" ht="16.149999999999999" customHeight="1" x14ac:dyDescent="0.45">
      <c r="B14" s="16" t="s">
        <v>8</v>
      </c>
      <c r="C14" s="73"/>
      <c r="D14" s="8"/>
      <c r="E14" s="20"/>
    </row>
    <row r="15" spans="1:8" ht="28.5" customHeight="1" x14ac:dyDescent="0.45">
      <c r="B15" s="9" t="s">
        <v>14</v>
      </c>
      <c r="C15" s="8"/>
      <c r="D15" s="8"/>
      <c r="H15" t="s">
        <v>11</v>
      </c>
    </row>
    <row r="16" spans="1:8" ht="19.899999999999999" customHeight="1" x14ac:dyDescent="0.45">
      <c r="B16" s="4" t="s">
        <v>9</v>
      </c>
      <c r="C16" s="75"/>
      <c r="E16" s="4"/>
      <c r="H16" s="3">
        <f>C12*C14</f>
        <v>0</v>
      </c>
    </row>
    <row r="17" spans="1:14" ht="28.15" customHeight="1" x14ac:dyDescent="0.55000000000000004">
      <c r="C17" s="8"/>
      <c r="D17" s="8"/>
      <c r="E17" s="26"/>
    </row>
    <row r="18" spans="1:14" ht="28.5" x14ac:dyDescent="0.45">
      <c r="B18" s="10" t="s">
        <v>10</v>
      </c>
      <c r="C18" s="73"/>
      <c r="D18" s="8"/>
      <c r="E18" s="10" t="s">
        <v>17</v>
      </c>
      <c r="F18" s="73"/>
      <c r="G18" s="19"/>
    </row>
    <row r="19" spans="1:14" x14ac:dyDescent="0.45">
      <c r="C19" s="8"/>
      <c r="D19" s="8"/>
      <c r="F19" s="8"/>
      <c r="G19" s="8"/>
    </row>
    <row r="20" spans="1:14" ht="28.5" x14ac:dyDescent="0.45">
      <c r="B20" s="17" t="s">
        <v>13</v>
      </c>
      <c r="C20" s="73"/>
      <c r="D20" s="8"/>
      <c r="E20" s="17" t="s">
        <v>13</v>
      </c>
      <c r="F20" s="73"/>
      <c r="G20" s="8"/>
    </row>
    <row r="21" spans="1:14" x14ac:dyDescent="0.45">
      <c r="B21" s="4"/>
      <c r="C21" s="8"/>
      <c r="D21" s="8"/>
      <c r="E21" s="4"/>
      <c r="F21" s="8"/>
      <c r="G21" s="8"/>
    </row>
    <row r="22" spans="1:14" x14ac:dyDescent="0.45">
      <c r="B22" s="4"/>
      <c r="C22" s="8"/>
      <c r="D22" s="8"/>
      <c r="E22" s="4"/>
      <c r="F22" s="8"/>
      <c r="G22" s="8"/>
      <c r="H22" s="14"/>
      <c r="I22" s="14"/>
      <c r="J22" s="14"/>
      <c r="K22" s="14"/>
      <c r="L22" s="14"/>
      <c r="M22" s="14"/>
      <c r="N22" s="14"/>
    </row>
    <row r="23" spans="1:14" x14ac:dyDescent="0.45">
      <c r="A23" s="21" t="s">
        <v>2</v>
      </c>
      <c r="B23" s="4" t="s">
        <v>3</v>
      </c>
      <c r="C23" s="34">
        <f>C18</f>
        <v>0</v>
      </c>
      <c r="D23" s="8"/>
      <c r="E23" s="4"/>
      <c r="F23" s="23"/>
      <c r="G23" s="8"/>
      <c r="H23" s="14"/>
      <c r="I23" s="14"/>
      <c r="J23" s="14"/>
      <c r="K23" s="14"/>
      <c r="L23" s="14"/>
      <c r="M23" s="14"/>
      <c r="N23" s="14"/>
    </row>
    <row r="24" spans="1:14" ht="28.5" x14ac:dyDescent="0.45">
      <c r="B24" s="13" t="s">
        <v>12</v>
      </c>
      <c r="C24" s="37">
        <f>C18/(1-0.02)</f>
        <v>0</v>
      </c>
      <c r="D24" s="8"/>
      <c r="E24" s="13"/>
      <c r="F24" s="24"/>
      <c r="G24" s="8"/>
      <c r="H24" s="14"/>
      <c r="I24" s="14"/>
      <c r="J24" s="14"/>
      <c r="K24" s="14"/>
      <c r="L24" s="14"/>
      <c r="M24" s="14"/>
      <c r="N24" s="14"/>
    </row>
    <row r="25" spans="1:14" x14ac:dyDescent="0.45">
      <c r="B25" t="s">
        <v>4</v>
      </c>
      <c r="C25" s="35">
        <f>(($C$24/1000)*IF($C$16="",$H$16,$C$16)*C20)</f>
        <v>0</v>
      </c>
      <c r="D25" s="8"/>
      <c r="E25" t="s">
        <v>4</v>
      </c>
      <c r="F25" s="35">
        <f>(($F$28/1000)*IF($C$16="",$H$16,$C$16)*F20)</f>
        <v>0</v>
      </c>
      <c r="G25" s="8"/>
      <c r="H25" s="14"/>
      <c r="I25" s="14"/>
      <c r="J25" s="14"/>
      <c r="K25" s="14"/>
      <c r="L25" s="14"/>
      <c r="M25" s="14"/>
      <c r="N25" s="14"/>
    </row>
    <row r="26" spans="1:14" x14ac:dyDescent="0.45">
      <c r="B26" s="4" t="s">
        <v>5</v>
      </c>
      <c r="C26" s="35">
        <f>ROUNDUP((($C$24/1000)*IF($C$16="",$H$16,$C$16)*C20)/16.6,0)</f>
        <v>0</v>
      </c>
      <c r="D26" s="12"/>
      <c r="E26" s="4" t="s">
        <v>5</v>
      </c>
      <c r="F26" s="35">
        <f>ROUNDUP((($F$28/1000)*IF($C$16="",$H$16,$C$16)*F20)/16.6,0)</f>
        <v>0</v>
      </c>
      <c r="G26" s="12"/>
      <c r="H26" s="14"/>
      <c r="I26" s="14"/>
      <c r="J26" s="14"/>
      <c r="K26" s="14"/>
      <c r="L26" s="14"/>
      <c r="M26" s="14"/>
      <c r="N26" s="14"/>
    </row>
    <row r="27" spans="1:14" x14ac:dyDescent="0.45">
      <c r="H27" s="14"/>
      <c r="I27" s="14"/>
      <c r="J27" s="14"/>
      <c r="K27" s="14"/>
      <c r="L27" s="14"/>
      <c r="M27" s="14"/>
      <c r="N27" s="14"/>
    </row>
    <row r="28" spans="1:14" ht="30" customHeight="1" x14ac:dyDescent="0.45">
      <c r="B28" s="18" t="s">
        <v>16</v>
      </c>
      <c r="C28" s="36">
        <f>SUM((C23/1000)/0.047)</f>
        <v>0</v>
      </c>
      <c r="D28" s="19"/>
      <c r="E28" s="25" t="s">
        <v>15</v>
      </c>
      <c r="F28" s="38">
        <f>SUM(((F18*0.047)*1000)*1.01)</f>
        <v>0</v>
      </c>
      <c r="G28" s="19"/>
    </row>
  </sheetData>
  <sheetProtection algorithmName="SHA-512" hashValue="lknKMHK+L6gliNRF8MYoyY/EHFd4bexVVulcQ56ZNYStihDfYp85/aWpw+d4HyJu+s954pOZf7B4b+txYUsHwA==" saltValue="MbUTF5Ffc+U2SCUQV6yCfA==" spinCount="100000" sheet="1" objects="1" scenarios="1"/>
  <dataValidations count="3">
    <dataValidation type="decimal" allowBlank="1" showInputMessage="1" showErrorMessage="1" error="El valor debe estar entre 11 y 20" sqref="C20">
      <formula1>11</formula1>
      <formula2>20</formula2>
    </dataValidation>
    <dataValidation type="decimal" allowBlank="1" showErrorMessage="1" error="El valor debe estar entre 11 y 20" sqref="F20">
      <formula1>11</formula1>
      <formula2>20</formula2>
    </dataValidation>
    <dataValidation type="decimal" showErrorMessage="1" error="Introduzca un número." sqref="C12 C14 C16 C18 F18">
      <formula1>1</formula1>
      <formula2>1000000</formula2>
    </dataValidation>
  </dataValidations>
  <pageMargins left="0.70866141732283472" right="0.70866141732283472" top="0.78740157480314965" bottom="0.78740157480314965" header="0.31496062992125984" footer="0.31496062992125984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workbookViewId="0">
      <selection activeCell="B29" sqref="B29"/>
    </sheetView>
  </sheetViews>
  <sheetFormatPr baseColWidth="10" defaultRowHeight="14.25" x14ac:dyDescent="0.45"/>
  <cols>
    <col min="1" max="1" width="12.73046875" style="68" customWidth="1"/>
    <col min="2" max="2" width="32.3984375" style="46" customWidth="1"/>
    <col min="3" max="3" width="16" customWidth="1"/>
    <col min="4" max="4" width="13" style="46" customWidth="1"/>
    <col min="5" max="5" width="35.46484375" style="46" customWidth="1"/>
    <col min="6" max="6" width="16" style="46" customWidth="1"/>
    <col min="7" max="7" width="24.1328125" hidden="1" customWidth="1"/>
    <col min="8" max="10" width="10.6640625" hidden="1" customWidth="1"/>
    <col min="11" max="11" width="10.86328125" style="46" customWidth="1"/>
    <col min="12" max="16" width="10.6640625" style="46"/>
  </cols>
  <sheetData>
    <row r="1" spans="1:8" s="46" customFormat="1" x14ac:dyDescent="0.45">
      <c r="A1" s="68"/>
    </row>
    <row r="2" spans="1:8" s="46" customFormat="1" x14ac:dyDescent="0.45">
      <c r="A2" s="68"/>
    </row>
    <row r="3" spans="1:8" s="46" customFormat="1" x14ac:dyDescent="0.45">
      <c r="A3" s="68"/>
    </row>
    <row r="4" spans="1:8" s="46" customFormat="1" x14ac:dyDescent="0.45">
      <c r="A4" s="68"/>
    </row>
    <row r="5" spans="1:8" s="46" customFormat="1" x14ac:dyDescent="0.45">
      <c r="A5" s="68"/>
    </row>
    <row r="6" spans="1:8" s="46" customFormat="1" x14ac:dyDescent="0.45">
      <c r="A6" s="68"/>
    </row>
    <row r="7" spans="1:8" s="46" customFormat="1" x14ac:dyDescent="0.45">
      <c r="A7" s="68"/>
    </row>
    <row r="8" spans="1:8" s="46" customFormat="1" ht="10.15" customHeight="1" x14ac:dyDescent="0.45">
      <c r="A8" s="68"/>
      <c r="B8" s="47"/>
      <c r="C8" s="55"/>
      <c r="D8" s="55"/>
      <c r="E8" s="55"/>
      <c r="F8" s="55"/>
      <c r="G8" s="57"/>
    </row>
    <row r="9" spans="1:8" s="46" customFormat="1" x14ac:dyDescent="0.45">
      <c r="A9" s="69" t="s">
        <v>0</v>
      </c>
      <c r="B9" s="47" t="s">
        <v>18</v>
      </c>
      <c r="C9" s="55"/>
      <c r="D9" s="55"/>
      <c r="E9" s="55"/>
      <c r="F9" s="55"/>
      <c r="G9" s="57"/>
    </row>
    <row r="10" spans="1:8" s="46" customFormat="1" ht="5.65" customHeight="1" x14ac:dyDescent="0.45">
      <c r="A10" s="68"/>
      <c r="B10" s="47"/>
      <c r="C10" s="55"/>
      <c r="D10" s="55"/>
      <c r="E10" s="55"/>
      <c r="F10" s="55"/>
      <c r="G10" s="57"/>
    </row>
    <row r="11" spans="1:8" s="46" customFormat="1" ht="6.75" customHeight="1" x14ac:dyDescent="0.45">
      <c r="A11" s="68"/>
      <c r="B11" s="48"/>
      <c r="C11" s="56"/>
      <c r="D11" s="56"/>
      <c r="E11" s="56"/>
      <c r="F11" s="56"/>
    </row>
    <row r="12" spans="1:8" x14ac:dyDescent="0.45">
      <c r="A12" s="72" t="s">
        <v>1</v>
      </c>
      <c r="B12" s="49" t="s">
        <v>7</v>
      </c>
      <c r="C12" s="73"/>
      <c r="E12" s="60"/>
    </row>
    <row r="13" spans="1:8" s="46" customFormat="1" x14ac:dyDescent="0.45">
      <c r="A13" s="68"/>
      <c r="C13" s="70"/>
    </row>
    <row r="14" spans="1:8" ht="16.149999999999999" customHeight="1" x14ac:dyDescent="0.45">
      <c r="B14" s="49" t="s">
        <v>8</v>
      </c>
      <c r="C14" s="73"/>
      <c r="D14" s="57"/>
      <c r="E14" s="61"/>
    </row>
    <row r="15" spans="1:8" s="46" customFormat="1" ht="28.5" customHeight="1" x14ac:dyDescent="0.45">
      <c r="A15" s="68"/>
      <c r="B15" s="50" t="s">
        <v>14</v>
      </c>
      <c r="C15" s="34"/>
      <c r="D15" s="57"/>
      <c r="H15" s="46" t="s">
        <v>11</v>
      </c>
    </row>
    <row r="16" spans="1:8" ht="19.899999999999999" customHeight="1" x14ac:dyDescent="0.45">
      <c r="B16" s="51" t="s">
        <v>9</v>
      </c>
      <c r="C16" s="74"/>
      <c r="E16" s="51"/>
      <c r="H16" s="3">
        <f>C12*C14</f>
        <v>0</v>
      </c>
    </row>
    <row r="17" spans="1:14" s="46" customFormat="1" ht="28.15" customHeight="1" x14ac:dyDescent="0.55000000000000004">
      <c r="A17" s="68"/>
      <c r="C17" s="34"/>
      <c r="D17" s="57"/>
      <c r="E17" s="62"/>
      <c r="F17" s="57"/>
      <c r="G17" s="57"/>
      <c r="H17" s="57"/>
      <c r="I17" s="57"/>
      <c r="J17" s="57"/>
      <c r="K17" s="57"/>
    </row>
    <row r="18" spans="1:14" x14ac:dyDescent="0.45">
      <c r="B18" s="52" t="s">
        <v>23</v>
      </c>
      <c r="C18" s="73"/>
      <c r="D18" s="57"/>
      <c r="E18" s="63"/>
      <c r="F18" s="34"/>
      <c r="G18" s="28"/>
      <c r="H18" s="8"/>
      <c r="I18" s="8"/>
      <c r="J18" s="8"/>
      <c r="K18" s="57"/>
    </row>
    <row r="19" spans="1:14" s="46" customFormat="1" x14ac:dyDescent="0.45">
      <c r="A19" s="68"/>
      <c r="C19" s="34"/>
      <c r="D19" s="57"/>
      <c r="E19" s="57"/>
      <c r="F19" s="57"/>
      <c r="G19" s="57"/>
      <c r="H19" s="57"/>
      <c r="I19" s="57"/>
      <c r="J19" s="57"/>
      <c r="K19" s="57"/>
    </row>
    <row r="20" spans="1:14" s="46" customFormat="1" ht="19.149999999999999" customHeight="1" x14ac:dyDescent="0.45">
      <c r="A20" s="68"/>
      <c r="B20" s="53" t="s">
        <v>29</v>
      </c>
      <c r="C20" s="45">
        <v>35</v>
      </c>
      <c r="D20" s="57"/>
      <c r="E20" s="64"/>
      <c r="F20" s="34"/>
      <c r="G20" s="57"/>
      <c r="H20" s="57"/>
      <c r="I20" s="57"/>
      <c r="J20" s="57"/>
      <c r="K20" s="57"/>
    </row>
    <row r="21" spans="1:14" s="46" customFormat="1" x14ac:dyDescent="0.45">
      <c r="A21" s="68"/>
      <c r="B21" s="51"/>
      <c r="C21" s="34"/>
      <c r="D21" s="57"/>
      <c r="E21" s="64"/>
      <c r="F21" s="57"/>
      <c r="G21" s="57"/>
      <c r="H21" s="57"/>
      <c r="I21" s="57"/>
      <c r="J21" s="57"/>
      <c r="K21" s="57"/>
    </row>
    <row r="22" spans="1:14" s="46" customFormat="1" x14ac:dyDescent="0.45">
      <c r="A22" s="68"/>
      <c r="B22" s="51"/>
      <c r="C22" s="34"/>
      <c r="D22" s="57"/>
      <c r="E22" s="64"/>
      <c r="F22" s="57"/>
      <c r="G22" s="57"/>
      <c r="H22" s="57"/>
      <c r="I22" s="57"/>
      <c r="J22" s="57"/>
      <c r="K22" s="57"/>
      <c r="L22" s="60"/>
      <c r="M22" s="60"/>
      <c r="N22" s="60"/>
    </row>
    <row r="23" spans="1:14" s="46" customFormat="1" x14ac:dyDescent="0.45">
      <c r="A23" s="69" t="s">
        <v>2</v>
      </c>
      <c r="B23" s="51" t="s">
        <v>24</v>
      </c>
      <c r="C23" s="34">
        <f>C18</f>
        <v>0</v>
      </c>
      <c r="D23" s="57"/>
      <c r="E23" s="64"/>
      <c r="F23" s="34"/>
      <c r="G23" s="57"/>
      <c r="H23" s="57"/>
      <c r="I23" s="57"/>
      <c r="J23" s="57"/>
      <c r="K23" s="57"/>
      <c r="L23" s="60"/>
      <c r="M23" s="60"/>
      <c r="N23" s="60"/>
    </row>
    <row r="24" spans="1:14" s="46" customFormat="1" x14ac:dyDescent="0.45">
      <c r="A24" s="68"/>
      <c r="B24" s="46" t="s">
        <v>4</v>
      </c>
      <c r="C24" s="35">
        <f>(C18/1000)*IF($C$16="",$H$16,$C$16)*C20</f>
        <v>0</v>
      </c>
      <c r="D24" s="57"/>
      <c r="E24" s="57"/>
      <c r="F24" s="66"/>
      <c r="G24" s="57"/>
      <c r="H24" s="57"/>
      <c r="I24" s="57"/>
      <c r="J24" s="57"/>
      <c r="K24" s="57"/>
      <c r="L24" s="60"/>
      <c r="M24" s="60"/>
      <c r="N24" s="60"/>
    </row>
    <row r="25" spans="1:14" s="46" customFormat="1" x14ac:dyDescent="0.45">
      <c r="A25" s="68"/>
      <c r="B25" s="51" t="s">
        <v>5</v>
      </c>
      <c r="C25" s="35">
        <f>ROUNDUP(((C18/1000)*IF($C$16="",$H$16,$C$16)*C20)/16.6,0)</f>
        <v>0</v>
      </c>
      <c r="D25" s="58"/>
      <c r="E25" s="64"/>
      <c r="F25" s="66"/>
      <c r="G25" s="58"/>
      <c r="H25" s="57"/>
      <c r="I25" s="57"/>
      <c r="J25" s="57"/>
      <c r="K25" s="57"/>
      <c r="L25" s="60"/>
      <c r="M25" s="60"/>
      <c r="N25" s="60"/>
    </row>
    <row r="26" spans="1:14" s="46" customFormat="1" x14ac:dyDescent="0.45">
      <c r="A26" s="68"/>
      <c r="C26" s="70"/>
      <c r="E26" s="57"/>
      <c r="F26" s="57"/>
      <c r="G26" s="57"/>
      <c r="H26" s="57"/>
      <c r="I26" s="57"/>
      <c r="J26" s="57"/>
      <c r="K26" s="57"/>
      <c r="L26" s="60"/>
      <c r="M26" s="60"/>
      <c r="N26" s="60"/>
    </row>
    <row r="27" spans="1:14" s="46" customFormat="1" ht="30" customHeight="1" x14ac:dyDescent="0.45">
      <c r="A27" s="68"/>
      <c r="B27" s="54" t="s">
        <v>16</v>
      </c>
      <c r="C27" s="36">
        <f>SUM((C23/1000)/0.047)</f>
        <v>0</v>
      </c>
      <c r="D27" s="59"/>
      <c r="E27" s="65"/>
      <c r="F27" s="67"/>
      <c r="G27" s="71"/>
      <c r="H27" s="57"/>
      <c r="I27" s="57"/>
      <c r="J27" s="57"/>
      <c r="K27" s="57"/>
    </row>
    <row r="28" spans="1:14" s="46" customFormat="1" x14ac:dyDescent="0.45">
      <c r="A28" s="68"/>
      <c r="E28" s="57"/>
      <c r="F28" s="57"/>
      <c r="G28" s="57"/>
      <c r="H28" s="57"/>
      <c r="I28" s="57"/>
      <c r="J28" s="57"/>
      <c r="K28" s="57"/>
    </row>
    <row r="29" spans="1:14" s="46" customFormat="1" x14ac:dyDescent="0.45">
      <c r="A29" s="68"/>
    </row>
    <row r="30" spans="1:14" s="46" customFormat="1" x14ac:dyDescent="0.45">
      <c r="A30" s="68"/>
    </row>
    <row r="31" spans="1:14" s="46" customFormat="1" x14ac:dyDescent="0.45">
      <c r="A31" s="68"/>
    </row>
    <row r="32" spans="1:14" s="46" customFormat="1" x14ac:dyDescent="0.45">
      <c r="A32" s="68"/>
    </row>
    <row r="33" spans="1:1" s="46" customFormat="1" x14ac:dyDescent="0.45">
      <c r="A33" s="68"/>
    </row>
    <row r="34" spans="1:1" s="46" customFormat="1" x14ac:dyDescent="0.45">
      <c r="A34" s="68"/>
    </row>
    <row r="35" spans="1:1" s="46" customFormat="1" x14ac:dyDescent="0.45">
      <c r="A35" s="68"/>
    </row>
    <row r="36" spans="1:1" s="46" customFormat="1" x14ac:dyDescent="0.45">
      <c r="A36" s="68"/>
    </row>
    <row r="37" spans="1:1" s="46" customFormat="1" x14ac:dyDescent="0.45">
      <c r="A37" s="68"/>
    </row>
    <row r="38" spans="1:1" s="46" customFormat="1" x14ac:dyDescent="0.45">
      <c r="A38" s="68"/>
    </row>
    <row r="39" spans="1:1" s="46" customFormat="1" x14ac:dyDescent="0.45">
      <c r="A39" s="68"/>
    </row>
    <row r="40" spans="1:1" s="46" customFormat="1" x14ac:dyDescent="0.45">
      <c r="A40" s="68"/>
    </row>
    <row r="41" spans="1:1" s="46" customFormat="1" x14ac:dyDescent="0.45">
      <c r="A41" s="68"/>
    </row>
    <row r="42" spans="1:1" s="46" customFormat="1" x14ac:dyDescent="0.45">
      <c r="A42" s="68"/>
    </row>
    <row r="43" spans="1:1" s="46" customFormat="1" x14ac:dyDescent="0.45">
      <c r="A43" s="68"/>
    </row>
    <row r="44" spans="1:1" s="46" customFormat="1" x14ac:dyDescent="0.45">
      <c r="A44" s="68"/>
    </row>
    <row r="45" spans="1:1" s="46" customFormat="1" x14ac:dyDescent="0.45">
      <c r="A45" s="68"/>
    </row>
    <row r="46" spans="1:1" s="46" customFormat="1" x14ac:dyDescent="0.45">
      <c r="A46" s="68"/>
    </row>
    <row r="47" spans="1:1" s="46" customFormat="1" x14ac:dyDescent="0.45">
      <c r="A47" s="68"/>
    </row>
    <row r="48" spans="1:1" s="46" customFormat="1" x14ac:dyDescent="0.45">
      <c r="A48" s="68"/>
    </row>
    <row r="49" spans="1:1" s="46" customFormat="1" x14ac:dyDescent="0.45">
      <c r="A49" s="68"/>
    </row>
    <row r="50" spans="1:1" s="46" customFormat="1" x14ac:dyDescent="0.45">
      <c r="A50" s="68"/>
    </row>
    <row r="51" spans="1:1" s="46" customFormat="1" x14ac:dyDescent="0.45">
      <c r="A51" s="68"/>
    </row>
    <row r="52" spans="1:1" s="46" customFormat="1" x14ac:dyDescent="0.45">
      <c r="A52" s="68"/>
    </row>
    <row r="53" spans="1:1" s="46" customFormat="1" x14ac:dyDescent="0.45">
      <c r="A53" s="68"/>
    </row>
    <row r="54" spans="1:1" s="46" customFormat="1" x14ac:dyDescent="0.45">
      <c r="A54" s="68"/>
    </row>
    <row r="55" spans="1:1" s="46" customFormat="1" x14ac:dyDescent="0.45">
      <c r="A55" s="68"/>
    </row>
    <row r="56" spans="1:1" s="46" customFormat="1" x14ac:dyDescent="0.45">
      <c r="A56" s="68"/>
    </row>
    <row r="57" spans="1:1" s="46" customFormat="1" x14ac:dyDescent="0.45">
      <c r="A57" s="68"/>
    </row>
  </sheetData>
  <sheetProtection algorithmName="SHA-512" hashValue="RinahpIhWzh90DPG5Z8k3jMVgXx8jtn2ac3WqjxiyQceXq4rsEnxLbBMfG4sPBy2OstfZM2E8rZD1le9Mdb4Bg==" saltValue="CND/mWN4VsGVVSOH/4RMRQ==" spinCount="100000" sheet="1" objects="1" scenarios="1"/>
  <dataValidations count="2">
    <dataValidation showInputMessage="1" showErrorMessage="1" error="El valor debe ser superior a 35" sqref="C20"/>
    <dataValidation type="decimal" allowBlank="1" showErrorMessage="1" error="Introduzca un número." sqref="C12 C14 C16 C18">
      <formula1>0</formula1>
      <formula2>1000000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Buhardillas</vt:lpstr>
      <vt:lpstr>Cámaras de aire</vt:lpstr>
    </vt:vector>
  </TitlesOfParts>
  <Company>URSA Deutschland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B. Cuesta</dc:creator>
  <cp:lastModifiedBy>Cuesta de la Mata, Ana Belén</cp:lastModifiedBy>
  <cp:lastPrinted>2019-07-03T07:47:38Z</cp:lastPrinted>
  <dcterms:created xsi:type="dcterms:W3CDTF">2018-09-24T08:25:09Z</dcterms:created>
  <dcterms:modified xsi:type="dcterms:W3CDTF">2019-10-28T08:10:37Z</dcterms:modified>
</cp:coreProperties>
</file>